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wthcapitalsrl-my.sharepoint.com/personal/cmaver_growthcapital_it/Documents/Desktop/"/>
    </mc:Choice>
  </mc:AlternateContent>
  <xr:revisionPtr revIDLastSave="1" documentId="8_{02D2DF8C-1C00-44EB-9D82-0E183EF80C28}" xr6:coauthVersionLast="47" xr6:coauthVersionMax="47" xr10:uidLastSave="{A84929B6-4D29-4285-8663-7A0922B4BCB5}"/>
  <workbookProtection workbookAlgorithmName="SHA-512" workbookHashValue="K4M1jYMWEs0Hb1DsOen94yDMyPKou4A3Ngo/WtHA6ZbBfOw1aJwLaiN9DPkI/MNf6imXAJYnwNUjmk0QH2AXCg==" workbookSaltValue="Yvt2lkyVesgZ6WvoGb9Rnw==" workbookSpinCount="100000" lockStructure="1"/>
  <bookViews>
    <workbookView xWindow="-110" yWindow="-110" windowWidth="19420" windowHeight="10300" xr2:uid="{41024027-D3D0-4B98-B32E-23C503E922DB}"/>
  </bookViews>
  <sheets>
    <sheet name="simulator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F28" i="1" s="1"/>
  <c r="C13" i="1"/>
  <c r="C7" i="1" s="1"/>
  <c r="C8" i="1" l="1"/>
  <c r="C32" i="1"/>
  <c r="C14" i="1"/>
  <c r="C18" i="1" l="1"/>
  <c r="C19" i="1" s="1"/>
  <c r="C20" i="1" s="1"/>
  <c r="C21" i="1" l="1"/>
  <c r="E30" i="1" s="1"/>
  <c r="D29" i="1"/>
  <c r="F30" i="1" l="1"/>
  <c r="E32" i="1"/>
  <c r="F29" i="1"/>
  <c r="D32" i="1"/>
  <c r="F32" i="1" l="1"/>
  <c r="G28" i="1" s="1"/>
  <c r="G30" i="1" l="1"/>
  <c r="G29" i="1"/>
  <c r="G32" i="1" s="1"/>
</calcChain>
</file>

<file path=xl/sharedStrings.xml><?xml version="1.0" encoding="utf-8"?>
<sst xmlns="http://schemas.openxmlformats.org/spreadsheetml/2006/main" count="32" uniqueCount="30">
  <si>
    <t>Corporate Capital</t>
  </si>
  <si>
    <t>Corporate Capital Issued</t>
  </si>
  <si>
    <t>Total</t>
  </si>
  <si>
    <t>Final Corporate Capital</t>
  </si>
  <si>
    <t>%</t>
  </si>
  <si>
    <r>
      <t xml:space="preserve">Modificare solo le celle con testo in </t>
    </r>
    <r>
      <rPr>
        <b/>
        <sz val="11"/>
        <color rgb="FF0000FF"/>
        <rFont val="Calibri"/>
        <family val="2"/>
        <scheme val="minor"/>
      </rPr>
      <t>blu elettrico</t>
    </r>
  </si>
  <si>
    <t>Total corporate capital issued</t>
  </si>
  <si>
    <t xml:space="preserve">Cap table </t>
  </si>
  <si>
    <t>Termini principali</t>
  </si>
  <si>
    <t>Importo Futuro AuCap</t>
  </si>
  <si>
    <t>Sconto</t>
  </si>
  <si>
    <t>Valutazione post-money Round di Investimento - Scontata</t>
  </si>
  <si>
    <t>% allocata all'Investitore</t>
  </si>
  <si>
    <t>Dati del Round di Investimento</t>
  </si>
  <si>
    <t>Valutazione pre-money Round di Investimento</t>
  </si>
  <si>
    <t>Importo del Round di Investimento</t>
  </si>
  <si>
    <t>Valutazione post-money Round di Investimento</t>
  </si>
  <si>
    <t>% allocata agli investitori del Round di Investimento</t>
  </si>
  <si>
    <t>Calcoli della diluizione</t>
  </si>
  <si>
    <t>Percentuale totale allocata</t>
  </si>
  <si>
    <t>Corporate capital (Fully Diluted) alla data del Contratto di sottoscrizione di futuro aumento di capitale</t>
  </si>
  <si>
    <t>Soci</t>
  </si>
  <si>
    <t>Pre Contratto di sottoscrizione di futuro aumento di capitale</t>
  </si>
  <si>
    <t>Contratto di sottoscrizione di futuro aumento di capitale</t>
  </si>
  <si>
    <t>Round di Investimento</t>
  </si>
  <si>
    <t>Post Round di Investimento</t>
  </si>
  <si>
    <t>Soci esistenti</t>
  </si>
  <si>
    <t>Investitore</t>
  </si>
  <si>
    <t>Corporate capital allocato all'Investitore</t>
  </si>
  <si>
    <t>Corporate capital allocato agli investitori del Round di 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</si>
</sst>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0" fillId="0" borderId="0" xfId="0" applyNumberFormat="1"/>
    <xf numFmtId="0" fontId="0" fillId="0" borderId="1" xfId="0" applyBorder="1"/>
    <xf numFmtId="0" fontId="3" fillId="0" borderId="2" xfId="0" applyFont="1" applyBorder="1"/>
    <xf numFmtId="0" fontId="0" fillId="0" borderId="4" xfId="0" applyBorder="1"/>
    <xf numFmtId="165" fontId="0" fillId="0" borderId="7" xfId="0" applyNumberFormat="1" applyBorder="1"/>
    <xf numFmtId="165" fontId="4" fillId="0" borderId="8" xfId="0" applyNumberFormat="1" applyFont="1" applyBorder="1"/>
    <xf numFmtId="9" fontId="4" fillId="0" borderId="8" xfId="0" applyNumberFormat="1" applyFont="1" applyBorder="1"/>
    <xf numFmtId="165" fontId="0" fillId="0" borderId="8" xfId="0" applyNumberFormat="1" applyBorder="1"/>
    <xf numFmtId="10" fontId="0" fillId="0" borderId="9" xfId="2" applyNumberFormat="1" applyFont="1" applyBorder="1"/>
    <xf numFmtId="0" fontId="0" fillId="0" borderId="7" xfId="0" applyBorder="1"/>
    <xf numFmtId="10" fontId="0" fillId="0" borderId="8" xfId="0" applyNumberFormat="1" applyBorder="1"/>
    <xf numFmtId="164" fontId="0" fillId="0" borderId="8" xfId="0" applyNumberFormat="1" applyBorder="1"/>
    <xf numFmtId="0" fontId="2" fillId="2" borderId="1" xfId="0" applyFont="1" applyFill="1" applyBorder="1"/>
    <xf numFmtId="0" fontId="0" fillId="0" borderId="3" xfId="0" applyBorder="1"/>
    <xf numFmtId="164" fontId="0" fillId="0" borderId="11" xfId="0" applyNumberFormat="1" applyBorder="1"/>
    <xf numFmtId="164" fontId="0" fillId="0" borderId="3" xfId="0" applyNumberFormat="1" applyBorder="1"/>
    <xf numFmtId="0" fontId="0" fillId="0" borderId="11" xfId="0" applyBorder="1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4" fontId="0" fillId="0" borderId="1" xfId="0" applyNumberFormat="1" applyBorder="1"/>
    <xf numFmtId="10" fontId="0" fillId="0" borderId="8" xfId="2" applyNumberFormat="1" applyFont="1" applyBorder="1"/>
    <xf numFmtId="164" fontId="0" fillId="0" borderId="4" xfId="0" applyNumberFormat="1" applyBorder="1"/>
    <xf numFmtId="164" fontId="0" fillId="0" borderId="13" xfId="0" applyNumberFormat="1" applyBorder="1"/>
    <xf numFmtId="164" fontId="0" fillId="0" borderId="12" xfId="0" applyNumberFormat="1" applyBorder="1"/>
    <xf numFmtId="44" fontId="0" fillId="0" borderId="12" xfId="0" applyNumberFormat="1" applyBorder="1"/>
    <xf numFmtId="0" fontId="2" fillId="2" borderId="0" xfId="0" applyFont="1" applyFill="1" applyAlignment="1">
      <alignment horizontal="center"/>
    </xf>
    <xf numFmtId="44" fontId="0" fillId="0" borderId="0" xfId="0" applyNumberFormat="1"/>
    <xf numFmtId="44" fontId="0" fillId="0" borderId="5" xfId="0" applyNumberFormat="1" applyBorder="1"/>
    <xf numFmtId="44" fontId="0" fillId="0" borderId="13" xfId="0" applyNumberFormat="1" applyBorder="1"/>
    <xf numFmtId="10" fontId="0" fillId="0" borderId="11" xfId="0" applyNumberFormat="1" applyBorder="1"/>
    <xf numFmtId="0" fontId="3" fillId="0" borderId="3" xfId="0" applyFont="1" applyBorder="1"/>
    <xf numFmtId="0" fontId="0" fillId="0" borderId="10" xfId="0" applyBorder="1"/>
    <xf numFmtId="44" fontId="0" fillId="0" borderId="6" xfId="0" applyNumberFormat="1" applyBorder="1"/>
    <xf numFmtId="164" fontId="0" fillId="0" borderId="9" xfId="0" applyNumberFormat="1" applyBorder="1"/>
    <xf numFmtId="0" fontId="2" fillId="3" borderId="2" xfId="0" applyFont="1" applyFill="1" applyBorder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0" fontId="2" fillId="3" borderId="11" xfId="0" applyFont="1" applyFill="1" applyBorder="1" applyAlignment="1">
      <alignment horizontal="centerContinuous"/>
    </xf>
    <xf numFmtId="0" fontId="2" fillId="3" borderId="6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64" fontId="4" fillId="0" borderId="8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</cellXfs>
  <cellStyles count="4">
    <cellStyle name="Comma 2" xfId="3" xr:uid="{911286DC-597B-486B-BF1F-6D77DF2CDB0A}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2" name="AutoShape 2" descr="Linklaters">
          <a:extLst>
            <a:ext uri="{FF2B5EF4-FFF2-40B4-BE49-F238E27FC236}">
              <a16:creationId xmlns:a16="http://schemas.microsoft.com/office/drawing/2014/main" id="{10872AA7-EB8C-4C58-E57E-C661E1182175}"/>
            </a:ext>
          </a:extLst>
        </xdr:cNvPr>
        <xdr:cNvSpPr>
          <a:spLocks noChangeAspect="1" noChangeArrowheads="1"/>
        </xdr:cNvSpPr>
      </xdr:nvSpPr>
      <xdr:spPr bwMode="auto">
        <a:xfrm>
          <a:off x="889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it-IT"/>
        </a:p>
      </xdr:txBody>
    </xdr:sp>
    <xdr:clientData/>
  </xdr:twoCellAnchor>
  <xdr:twoCellAnchor editAs="oneCell">
    <xdr:from>
      <xdr:col>2</xdr:col>
      <xdr:colOff>685800</xdr:colOff>
      <xdr:row>0</xdr:row>
      <xdr:rowOff>0</xdr:rowOff>
    </xdr:from>
    <xdr:to>
      <xdr:col>2</xdr:col>
      <xdr:colOff>990600</xdr:colOff>
      <xdr:row>0</xdr:row>
      <xdr:rowOff>304800</xdr:rowOff>
    </xdr:to>
    <xdr:sp macro="" textlink="">
      <xdr:nvSpPr>
        <xdr:cNvPr id="3" name="AutoShape 3" descr="Linklaters">
          <a:extLst>
            <a:ext uri="{FF2B5EF4-FFF2-40B4-BE49-F238E27FC236}">
              <a16:creationId xmlns:a16="http://schemas.microsoft.com/office/drawing/2014/main" id="{7EDC6C54-DA37-5676-856D-97BAD082D571}"/>
            </a:ext>
          </a:extLst>
        </xdr:cNvPr>
        <xdr:cNvSpPr>
          <a:spLocks noChangeAspect="1" noChangeArrowheads="1"/>
        </xdr:cNvSpPr>
      </xdr:nvSpPr>
      <xdr:spPr bwMode="auto">
        <a:xfrm>
          <a:off x="45466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it-IT"/>
        </a:p>
      </xdr:txBody>
    </xdr:sp>
    <xdr:clientData/>
  </xdr:twoCellAnchor>
  <xdr:twoCellAnchor editAs="oneCell">
    <xdr:from>
      <xdr:col>1</xdr:col>
      <xdr:colOff>133350</xdr:colOff>
      <xdr:row>0</xdr:row>
      <xdr:rowOff>290816</xdr:rowOff>
    </xdr:from>
    <xdr:to>
      <xdr:col>1</xdr:col>
      <xdr:colOff>1537335</xdr:colOff>
      <xdr:row>0</xdr:row>
      <xdr:rowOff>531799</xdr:rowOff>
    </xdr:to>
    <xdr:pic>
      <xdr:nvPicPr>
        <xdr:cNvPr id="4" name="Immagine 1">
          <a:extLst>
            <a:ext uri="{FF2B5EF4-FFF2-40B4-BE49-F238E27FC236}">
              <a16:creationId xmlns:a16="http://schemas.microsoft.com/office/drawing/2014/main" id="{67DFF0F2-E9C5-6493-59F3-518869E78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997" y="290816"/>
          <a:ext cx="1403985" cy="240983"/>
        </a:xfrm>
        <a:prstGeom prst="rect">
          <a:avLst/>
        </a:prstGeom>
      </xdr:spPr>
    </xdr:pic>
    <xdr:clientData/>
  </xdr:twoCellAnchor>
  <xdr:twoCellAnchor editAs="oneCell">
    <xdr:from>
      <xdr:col>1</xdr:col>
      <xdr:colOff>1849012</xdr:colOff>
      <xdr:row>0</xdr:row>
      <xdr:rowOff>179035</xdr:rowOff>
    </xdr:from>
    <xdr:to>
      <xdr:col>1</xdr:col>
      <xdr:colOff>3608088</xdr:colOff>
      <xdr:row>0</xdr:row>
      <xdr:rowOff>643580</xdr:rowOff>
    </xdr:to>
    <xdr:pic>
      <xdr:nvPicPr>
        <xdr:cNvPr id="5" name="Immagine 2">
          <a:extLst>
            <a:ext uri="{FF2B5EF4-FFF2-40B4-BE49-F238E27FC236}">
              <a16:creationId xmlns:a16="http://schemas.microsoft.com/office/drawing/2014/main" id="{039B3C06-1E4E-1A9D-E3D2-73D57B93D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38659" y="179035"/>
          <a:ext cx="1759076" cy="46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3934572</xdr:colOff>
      <xdr:row>0</xdr:row>
      <xdr:rowOff>142875</xdr:rowOff>
    </xdr:from>
    <xdr:to>
      <xdr:col>3</xdr:col>
      <xdr:colOff>155031</xdr:colOff>
      <xdr:row>0</xdr:row>
      <xdr:rowOff>679739</xdr:rowOff>
    </xdr:to>
    <xdr:pic>
      <xdr:nvPicPr>
        <xdr:cNvPr id="6" name="Immagine 3" descr="Growth Capital | Connecting outstanding entrepreneurs and visionary  investors">
          <a:extLst>
            <a:ext uri="{FF2B5EF4-FFF2-40B4-BE49-F238E27FC236}">
              <a16:creationId xmlns:a16="http://schemas.microsoft.com/office/drawing/2014/main" id="{6F80F686-95C8-1BB5-83B8-61DE531E47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23" b="32747"/>
        <a:stretch/>
      </xdr:blipFill>
      <xdr:spPr bwMode="auto">
        <a:xfrm>
          <a:off x="4024219" y="142875"/>
          <a:ext cx="1588077" cy="53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572808</xdr:colOff>
      <xdr:row>0</xdr:row>
      <xdr:rowOff>173182</xdr:rowOff>
    </xdr:from>
    <xdr:to>
      <xdr:col>3</xdr:col>
      <xdr:colOff>2100730</xdr:colOff>
      <xdr:row>0</xdr:row>
      <xdr:rowOff>649432</xdr:rowOff>
    </xdr:to>
    <xdr:pic>
      <xdr:nvPicPr>
        <xdr:cNvPr id="7" name="Immagine 4">
          <a:extLst>
            <a:ext uri="{FF2B5EF4-FFF2-40B4-BE49-F238E27FC236}">
              <a16:creationId xmlns:a16="http://schemas.microsoft.com/office/drawing/2014/main" id="{424EE53D-C963-40D9-6E75-9F2F76590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0073" y="173182"/>
          <a:ext cx="1527922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6E80-5398-4E9D-BDC4-138ECF92C817}">
  <dimension ref="B1:G32"/>
  <sheetViews>
    <sheetView showGridLines="0" tabSelected="1" zoomScale="85" zoomScaleNormal="85" workbookViewId="0">
      <selection activeCell="C13" sqref="C13 C6"/>
    </sheetView>
  </sheetViews>
  <sheetFormatPr defaultRowHeight="14.5" x14ac:dyDescent="0.35"/>
  <cols>
    <col min="1" max="1" width="1.26953125" customWidth="1"/>
    <col min="2" max="2" width="63.81640625" customWidth="1"/>
    <col min="3" max="3" width="16.54296875" bestFit="1" customWidth="1"/>
    <col min="4" max="4" width="51.26953125" customWidth="1"/>
    <col min="5" max="5" width="23" bestFit="1" customWidth="1"/>
    <col min="6" max="6" width="23.7265625" customWidth="1"/>
  </cols>
  <sheetData>
    <row r="1" spans="2:5" ht="88" customHeight="1" x14ac:dyDescent="0.35">
      <c r="B1" s="42"/>
      <c r="C1" s="42"/>
      <c r="D1" s="42"/>
      <c r="E1" s="42"/>
    </row>
    <row r="2" spans="2:5" x14ac:dyDescent="0.35">
      <c r="B2" s="31" t="s">
        <v>5</v>
      </c>
      <c r="C2" s="17"/>
    </row>
    <row r="3" spans="2:5" ht="6.75" customHeight="1" x14ac:dyDescent="0.35"/>
    <row r="4" spans="2:5" x14ac:dyDescent="0.35">
      <c r="B4" s="3" t="s">
        <v>8</v>
      </c>
      <c r="C4" s="5"/>
    </row>
    <row r="5" spans="2:5" x14ac:dyDescent="0.35">
      <c r="B5" s="2" t="s">
        <v>9</v>
      </c>
      <c r="C5" s="6">
        <v>750000</v>
      </c>
    </row>
    <row r="6" spans="2:5" x14ac:dyDescent="0.35">
      <c r="B6" s="2" t="s">
        <v>10</v>
      </c>
      <c r="C6" s="7">
        <v>0.2</v>
      </c>
    </row>
    <row r="7" spans="2:5" x14ac:dyDescent="0.35">
      <c r="B7" s="2" t="s">
        <v>11</v>
      </c>
      <c r="C7" s="8">
        <f>C13*(1-C6)</f>
        <v>8400000</v>
      </c>
    </row>
    <row r="8" spans="2:5" x14ac:dyDescent="0.35">
      <c r="B8" s="4" t="s">
        <v>12</v>
      </c>
      <c r="C8" s="9">
        <f>C5/C7</f>
        <v>8.9285714285714288E-2</v>
      </c>
    </row>
    <row r="9" spans="2:5" ht="6.75" customHeight="1" x14ac:dyDescent="0.35"/>
    <row r="10" spans="2:5" x14ac:dyDescent="0.35">
      <c r="B10" s="3" t="s">
        <v>13</v>
      </c>
      <c r="C10" s="10"/>
    </row>
    <row r="11" spans="2:5" x14ac:dyDescent="0.35">
      <c r="B11" s="2" t="s">
        <v>14</v>
      </c>
      <c r="C11" s="6">
        <v>8000000</v>
      </c>
    </row>
    <row r="12" spans="2:5" x14ac:dyDescent="0.35">
      <c r="B12" s="2" t="s">
        <v>15</v>
      </c>
      <c r="C12" s="6">
        <v>2500000</v>
      </c>
    </row>
    <row r="13" spans="2:5" x14ac:dyDescent="0.35">
      <c r="B13" s="2" t="s">
        <v>16</v>
      </c>
      <c r="C13" s="8">
        <f>C11+C12</f>
        <v>10500000</v>
      </c>
    </row>
    <row r="14" spans="2:5" x14ac:dyDescent="0.35">
      <c r="B14" s="4" t="s">
        <v>17</v>
      </c>
      <c r="C14" s="9">
        <f>C12/C13</f>
        <v>0.23809523809523808</v>
      </c>
    </row>
    <row r="15" spans="2:5" ht="6.75" customHeight="1" x14ac:dyDescent="0.35"/>
    <row r="16" spans="2:5" x14ac:dyDescent="0.35">
      <c r="B16" s="3" t="s">
        <v>18</v>
      </c>
      <c r="C16" s="10"/>
    </row>
    <row r="17" spans="2:7" ht="29" x14ac:dyDescent="0.35">
      <c r="B17" s="40" t="s">
        <v>20</v>
      </c>
      <c r="C17" s="41">
        <v>10000</v>
      </c>
    </row>
    <row r="18" spans="2:7" x14ac:dyDescent="0.35">
      <c r="B18" s="2" t="s">
        <v>19</v>
      </c>
      <c r="C18" s="11">
        <f>C8+C14</f>
        <v>0.32738095238095238</v>
      </c>
    </row>
    <row r="19" spans="2:7" x14ac:dyDescent="0.35">
      <c r="B19" s="2" t="s">
        <v>6</v>
      </c>
      <c r="C19" s="12">
        <f>C17/(1-C18)-C17</f>
        <v>4867.2566371681405</v>
      </c>
    </row>
    <row r="20" spans="2:7" x14ac:dyDescent="0.35">
      <c r="B20" s="2" t="s">
        <v>28</v>
      </c>
      <c r="C20" s="12">
        <f>ROUND(C19/C18*C8,2)</f>
        <v>1327.43</v>
      </c>
    </row>
    <row r="21" spans="2:7" x14ac:dyDescent="0.35">
      <c r="B21" s="4" t="s">
        <v>29</v>
      </c>
      <c r="C21" s="34">
        <f>ROUND(C19/C18*C14,2)</f>
        <v>3539.82</v>
      </c>
    </row>
    <row r="24" spans="2:7" x14ac:dyDescent="0.35">
      <c r="B24" s="31" t="s">
        <v>7</v>
      </c>
      <c r="C24" s="32"/>
      <c r="D24" s="32"/>
      <c r="E24" s="32"/>
      <c r="F24" s="32"/>
      <c r="G24" s="17"/>
    </row>
    <row r="25" spans="2:7" ht="6.75" customHeight="1" x14ac:dyDescent="0.35"/>
    <row r="26" spans="2:7" x14ac:dyDescent="0.35">
      <c r="B26" s="37" t="s">
        <v>22</v>
      </c>
      <c r="C26" s="38"/>
      <c r="D26" s="39" t="s">
        <v>23</v>
      </c>
      <c r="E26" s="39" t="s">
        <v>24</v>
      </c>
      <c r="F26" s="35" t="s">
        <v>25</v>
      </c>
      <c r="G26" s="36"/>
    </row>
    <row r="27" spans="2:7" x14ac:dyDescent="0.35">
      <c r="B27" s="13" t="s">
        <v>21</v>
      </c>
      <c r="C27" s="26" t="s">
        <v>0</v>
      </c>
      <c r="D27" s="26" t="s">
        <v>1</v>
      </c>
      <c r="E27" s="26" t="s">
        <v>1</v>
      </c>
      <c r="F27" s="18" t="s">
        <v>3</v>
      </c>
      <c r="G27" s="19" t="s">
        <v>4</v>
      </c>
    </row>
    <row r="28" spans="2:7" x14ac:dyDescent="0.35">
      <c r="B28" s="2" t="s">
        <v>26</v>
      </c>
      <c r="C28" s="1">
        <f>C17</f>
        <v>10000</v>
      </c>
      <c r="D28" s="25">
        <v>0</v>
      </c>
      <c r="E28" s="25">
        <v>0</v>
      </c>
      <c r="F28" s="20">
        <f>C28+D28+E28</f>
        <v>10000</v>
      </c>
      <c r="G28" s="21">
        <f>F28/$F$32</f>
        <v>0.67261934789554223</v>
      </c>
    </row>
    <row r="29" spans="2:7" x14ac:dyDescent="0.35">
      <c r="B29" s="2" t="s">
        <v>27</v>
      </c>
      <c r="C29" s="27">
        <v>0</v>
      </c>
      <c r="D29" s="24">
        <f>C20</f>
        <v>1327.43</v>
      </c>
      <c r="E29" s="25">
        <v>0</v>
      </c>
      <c r="F29" s="20">
        <f t="shared" ref="F29:F30" si="0">C29+D29+E29</f>
        <v>1327.43</v>
      </c>
      <c r="G29" s="21">
        <f t="shared" ref="G29:G30" si="1">F29/$F$32</f>
        <v>8.9285510097697959E-2</v>
      </c>
    </row>
    <row r="30" spans="2:7" x14ac:dyDescent="0.35">
      <c r="B30" s="4" t="s">
        <v>24</v>
      </c>
      <c r="C30" s="28">
        <v>0</v>
      </c>
      <c r="D30" s="29">
        <v>0</v>
      </c>
      <c r="E30" s="23">
        <f>C21</f>
        <v>3539.82</v>
      </c>
      <c r="F30" s="22">
        <f t="shared" si="0"/>
        <v>3539.82</v>
      </c>
      <c r="G30" s="9">
        <f t="shared" si="1"/>
        <v>0.23809514200675982</v>
      </c>
    </row>
    <row r="31" spans="2:7" ht="6.75" customHeight="1" x14ac:dyDescent="0.35"/>
    <row r="32" spans="2:7" x14ac:dyDescent="0.35">
      <c r="B32" s="14" t="s">
        <v>2</v>
      </c>
      <c r="C32" s="15">
        <f>SUM(C28:C30)</f>
        <v>10000</v>
      </c>
      <c r="D32" s="33">
        <f>SUM(D28:D30)</f>
        <v>1327.43</v>
      </c>
      <c r="E32" s="33">
        <f>SUM(E28:E30)</f>
        <v>3539.82</v>
      </c>
      <c r="F32" s="16">
        <f>SUM(F28:F30)</f>
        <v>14867.25</v>
      </c>
      <c r="G32" s="30">
        <f>SUM(G28:G30)</f>
        <v>1</v>
      </c>
    </row>
  </sheetData>
  <sheetProtection algorithmName="SHA-512" hashValue="zfXzWqfry42E+VnGYcCYpwocg0+r6ra1MRu21sIKVdN5zPyabKskgBP3EcvQtltu0wwS0/4h0dfQpbdmgo/SNA==" saltValue="ZKID3EA9AOhgXE9IE5fdxg==" spinCount="100000" sheet="1" objects="1" scenarios="1"/>
  <protectedRanges>
    <protectedRange sqref="C5 C6 C11 C12 C17" name="Intervallo1"/>
  </protectedRanges>
  <mergeCells count="1">
    <mergeCell ref="B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simulator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FChiarpenello</dc:creator>
  <cp:lastModifiedBy>Camilla Maver</cp:lastModifiedBy>
  <dcterms:created xsi:type="dcterms:W3CDTF">2023-01-12T14:28:21Z</dcterms:created>
  <dcterms:modified xsi:type="dcterms:W3CDTF">2023-03-21T11:32:08Z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DocumentLocation">
    <vt:lpwstr>C:\Users\atanno\AppData\Local\Linklaters\DocExplorer\Attachments\A50678406 v0.0 Simulatore_Allegato 4_ITA.xlsx</vt:lpwstr>
  </property>
  <property fmtid="{D5CDD505-2E9C-101B-9397-08002B2CF9AE}" pid="3" name="Document Number">
    <vt:lpwstr>A50678406</vt:lpwstr>
  </property>
  <property fmtid="{D5CDD505-2E9C-101B-9397-08002B2CF9AE}" pid="4" name="Last Modified">
    <vt:lpwstr>14 Mar 2023</vt:lpwstr>
  </property>
  <property fmtid="{D5CDD505-2E9C-101B-9397-08002B2CF9AE}" pid="5" name="Mode">
    <vt:lpwstr>SendAs</vt:lpwstr>
  </property>
  <property fmtid="{D5CDD505-2E9C-101B-9397-08002B2CF9AE}" pid="6" name="Version">
    <vt:lpwstr>0.0</vt:lpwstr>
  </property>
  <property fmtid="{D5CDD505-2E9C-101B-9397-08002B2CF9AE}" pid="7" name="Client Code">
    <vt:lpwstr/>
  </property>
  <property fmtid="{D5CDD505-2E9C-101B-9397-08002B2CF9AE}" pid="8" name="Matter Number">
    <vt:lpwstr/>
  </property>
  <property fmtid="{D5CDD505-2E9C-101B-9397-08002B2CF9AE}" pid="9" name="ObjectID">
    <vt:lpwstr>09001dc8986d1a69</vt:lpwstr>
  </property>
  <property fmtid="{D5CDD505-2E9C-101B-9397-08002B2CF9AE}" pid="10" name="_MarkAsFinal">
    <vt:bool>false</vt:bool>
  </property>
</Properties>
</file>